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richData/richValueRel.xml" ContentType="application/vnd.ms-excel.richvaluerel+xml"/>
  <Override PartName="/xl/richData/rdrichvalue.xml" ContentType="application/vnd.ms-excel.rdrichvalue+xml"/>
  <Override PartName="/xl/richData/rdrichvaluestructure.xml" ContentType="application/vnd.ms-excel.rdrichvaluestructure+xml"/>
  <Override PartName="/xl/richData/rdRichValueTypes.xml" ContentType="application/vnd.ms-excel.rdrichvaluetyp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8"/>
  <workbookPr filterPrivacy="1" defaultThemeVersion="124226"/>
  <xr:revisionPtr revIDLastSave="212" documentId="8_{F080B7D0-FE9A-48CE-AA28-CA4B9B367E1A}" xr6:coauthVersionLast="47" xr6:coauthVersionMax="47" xr10:uidLastSave="{CBC2A14B-631E-42EF-A3D7-35410A7C2F3C}"/>
  <bookViews>
    <workbookView xWindow="-110" yWindow="-110" windowWidth="19420" windowHeight="10300" tabRatio="635" xr2:uid="{00000000-000D-0000-FFFF-FFFF00000000}"/>
  </bookViews>
  <sheets>
    <sheet name="Copertina" sheetId="16" r:id="rId1"/>
    <sheet name="ISTRUZIONI" sheetId="15" r:id="rId2"/>
    <sheet name="GARANZIE CONVENZIONE-AQ" sheetId="1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4" i="13" l="1"/>
  <c r="D17" i="13"/>
  <c r="E29" i="13" l="1"/>
  <c r="E28" i="13"/>
  <c r="I24" i="13"/>
  <c r="H24" i="13"/>
  <c r="G24" i="13"/>
  <c r="E24" i="13"/>
  <c r="F24" i="13"/>
  <c r="E25" i="13"/>
  <c r="F25" i="13"/>
  <c r="G25" i="13"/>
  <c r="H25" i="13"/>
  <c r="I25" i="13"/>
  <c r="E6" i="13"/>
  <c r="E8" i="13" l="1"/>
  <c r="E10" i="13" l="1"/>
  <c r="D11" i="13" s="1"/>
  <c r="I17" i="13" l="1"/>
  <c r="G17" i="13"/>
  <c r="F17" i="13"/>
  <c r="E17" i="13"/>
  <c r="H17" i="13"/>
  <c r="D30" i="13"/>
  <c r="E30" i="13" s="1"/>
  <c r="D29" i="13"/>
  <c r="D31" i="13" l="1"/>
  <c r="D25" i="13" l="1"/>
  <c r="D32" i="13"/>
</calcChain>
</file>

<file path=xl/metadata.xml><?xml version="1.0" encoding="utf-8"?>
<metadata xmlns="http://schemas.openxmlformats.org/spreadsheetml/2006/main" xmlns:xlrd="http://schemas.microsoft.com/office/spreadsheetml/2017/richdata">
  <metadataTypes count="1">
    <metadataType name="XLRICHVALUE" minSupportedVersion="120000" copy="1" pasteAll="1" pasteValues="1" merge="1" splitFirst="1" rowColShift="1" clearFormats="1" clearComments="1" assign="1" coerce="1"/>
  </metadataTypes>
  <futureMetadata name="XLRICHVALUE" count="1">
    <bk>
      <extLst>
        <ext uri="{3e2802c4-a4d2-4d8b-9148-e3be6c30e623}">
          <xlrd:rvb i="0"/>
        </ext>
      </extLst>
    </bk>
  </futureMetadata>
  <valueMetadata count="1">
    <bk>
      <rc t="1" v="0"/>
    </bk>
  </valueMetadata>
</metadata>
</file>

<file path=xl/sharedStrings.xml><?xml version="1.0" encoding="utf-8"?>
<sst xmlns="http://schemas.openxmlformats.org/spreadsheetml/2006/main" count="50" uniqueCount="47">
  <si>
    <t>Possesso
(s/n)</t>
  </si>
  <si>
    <t>Riduzione prevista</t>
  </si>
  <si>
    <t>Percentuale fissata in documentazione di gara</t>
  </si>
  <si>
    <t>Importo finale garanzia definitiva in favore di Consip</t>
  </si>
  <si>
    <t>Requisiti per riduzione garanzia</t>
  </si>
  <si>
    <t>Importo finale garanzia definitiva in favore delle Amministrazioni contraenti</t>
  </si>
  <si>
    <t>Riduzione applicata</t>
  </si>
  <si>
    <r>
      <t xml:space="preserve">Riduzione complessiva
</t>
    </r>
    <r>
      <rPr>
        <i/>
        <sz val="10"/>
        <color theme="1"/>
        <rFont val="Calibri"/>
        <family val="2"/>
        <scheme val="minor"/>
      </rPr>
      <t>(Ai fini del cumulo delle riduzioni, la riduzione successiva è calcolata sull’importo che risulta dalla riduzione precedente)</t>
    </r>
  </si>
  <si>
    <t>A.1.  Possesso ISO 9000</t>
  </si>
  <si>
    <r>
      <t xml:space="preserve">A.2. Micro/piccola/media impresa (o RTI/consorzio formato </t>
    </r>
    <r>
      <rPr>
        <u/>
        <sz val="10"/>
        <color theme="1"/>
        <rFont val="Calibri"/>
        <family val="2"/>
        <scheme val="minor"/>
      </rPr>
      <t>esclusivamente</t>
    </r>
    <r>
      <rPr>
        <sz val="10"/>
        <color theme="1"/>
        <rFont val="Calibri"/>
        <family val="2"/>
        <scheme val="minor"/>
      </rPr>
      <t xml:space="preserve"> da MPMI)</t>
    </r>
  </si>
  <si>
    <t>C.  Ulteriori riduzioni fino a un massimo del 20%</t>
  </si>
  <si>
    <t>CALCOLO IMPORTO DELLA GARANZIA PROVVISORIA</t>
  </si>
  <si>
    <t>Importo della garanzia provvisoria al netto delle riduzioni</t>
  </si>
  <si>
    <r>
      <t xml:space="preserve">Importo base della garanzia
</t>
    </r>
    <r>
      <rPr>
        <i/>
        <sz val="10"/>
        <color theme="1"/>
        <rFont val="Calibri"/>
        <family val="2"/>
      </rPr>
      <t>(Valore % fissato in documentazione di gara)</t>
    </r>
  </si>
  <si>
    <r>
      <t xml:space="preserve">Importo garanzia definitiva in favore di Consip </t>
    </r>
    <r>
      <rPr>
        <u/>
        <sz val="10"/>
        <color theme="1"/>
        <rFont val="Calibri"/>
        <family val="2"/>
        <scheme val="minor"/>
      </rPr>
      <t>ante</t>
    </r>
    <r>
      <rPr>
        <sz val="10"/>
        <color theme="1"/>
        <rFont val="Calibri"/>
        <family val="2"/>
        <scheme val="minor"/>
      </rPr>
      <t xml:space="preserve"> applicazione delle riduzioni ex art. 106 comma 8</t>
    </r>
  </si>
  <si>
    <r>
      <t xml:space="preserve">Importo garanzia definitiva in favore delle Amministrazioni contraenti </t>
    </r>
    <r>
      <rPr>
        <u/>
        <sz val="10"/>
        <color theme="1"/>
        <rFont val="Calibri"/>
        <family val="2"/>
        <scheme val="minor"/>
      </rPr>
      <t xml:space="preserve">ante </t>
    </r>
    <r>
      <rPr>
        <sz val="10"/>
        <color theme="1"/>
        <rFont val="Calibri"/>
        <family val="2"/>
        <scheme val="minor"/>
      </rPr>
      <t>applicazione delle riduzioni ex art. 106 comma 8</t>
    </r>
  </si>
  <si>
    <t>CALCOLO RIDUZIONI AI SENSI DELL'ART. 106, COMMA 8, D.LGS. N. 36/2023</t>
  </si>
  <si>
    <t>Valorizzare s/n in base ai requisiti posseduti, come dichiarati nella Domanda di partecipazione</t>
  </si>
  <si>
    <t>CALCOLO IMPORTO DELLE GARANZIE DEFINITIVE</t>
  </si>
  <si>
    <t>GARANZIA DEFINITIVA PER L'AQ (IN FAVORE DI CONSIP)</t>
  </si>
  <si>
    <r>
      <t xml:space="preserve">Incremento per ribasso compreso tra 10% e 20%
</t>
    </r>
    <r>
      <rPr>
        <i/>
        <sz val="10"/>
        <color theme="1"/>
        <rFont val="Calibri"/>
        <family val="2"/>
      </rPr>
      <t>(+1% per ogni punto di R offerto tra 10% e 20%)</t>
    </r>
  </si>
  <si>
    <r>
      <t xml:space="preserve">Incremento per ribasso auperiore al 20%
</t>
    </r>
    <r>
      <rPr>
        <i/>
        <sz val="10"/>
        <color theme="1"/>
        <rFont val="Calibri"/>
        <family val="2"/>
      </rPr>
      <t>(+2% per ogni punto di R offerto al di sopra del 20%)</t>
    </r>
  </si>
  <si>
    <t>Questo foglio di calcolo è predisposto per facilitare il calcolo dell'importo delle cauzioni provvisorie e definitive.</t>
  </si>
  <si>
    <t>Le regole utilizzate per il calcolo sono quelle previste dal Codice degli Appalti e dalla documentazione di gara.</t>
  </si>
  <si>
    <t>In caso di eventuale difformità, dovuta a errori materiali nella predisposizione o nell'utilizzo del foglio di calcolo, prevale quanto previsto nella documentazione di gara.</t>
  </si>
  <si>
    <t>Nel foglio di calcolo sono adottate le seguenti convenzioni:</t>
  </si>
  <si>
    <t>celle a fondo giallo</t>
  </si>
  <si>
    <t>celle a fondo verde</t>
  </si>
  <si>
    <t>Forniscono i risultati finali dell'algoritmo di calcolo</t>
  </si>
  <si>
    <t>testo in rosso</t>
  </si>
  <si>
    <t>Sono indicazioni fornite agli operatori economici (ed eventualmente alle stazioni appaltanti) per il corretto utilizzo del foglio di calcolo</t>
  </si>
  <si>
    <t>n</t>
  </si>
  <si>
    <r>
      <t xml:space="preserve">Importo base della garanzia provvisoria </t>
    </r>
    <r>
      <rPr>
        <sz val="10"/>
        <color theme="1"/>
        <rFont val="Calibri"/>
        <family val="2"/>
        <scheme val="minor"/>
      </rPr>
      <t>in base alla quota massima aggiudicabile (cfr. par. 10 del Capitolato d'Oneri)</t>
    </r>
  </si>
  <si>
    <t>QUOTA MASSIMA AGGIUDICABILE - SERVIZI APPLICATIVI</t>
  </si>
  <si>
    <t>ISO/IEC 27001:2022
UNI CEI EN ISO/IEC 27001:2024
UNI ISO 45001:2023
UNI CEI ISO/IEC 20000-1
UNI CEI ISO/IEC 20000-1:2020 + A1:2024</t>
  </si>
  <si>
    <t>QUOTA MASSIMA AGGIUDICABILE COMPRENSIVA DELLE EVENTUALI MODIFICHE AL CONTRATTO</t>
  </si>
  <si>
    <r>
      <rPr>
        <b/>
        <sz val="10"/>
        <color theme="1"/>
        <rFont val="Calibri"/>
        <family val="2"/>
        <scheme val="minor"/>
      </rPr>
      <t>Importo di riferimento</t>
    </r>
    <r>
      <rPr>
        <sz val="10"/>
        <color theme="1"/>
        <rFont val="Calibri"/>
        <family val="2"/>
        <scheme val="minor"/>
      </rPr>
      <t xml:space="preserve"> per il calcolo della garanzia definitiva (cfr. par. 23.2 del Capitolato d'Oneri)</t>
    </r>
  </si>
  <si>
    <r>
      <t xml:space="preserve">Ribasso percentuale offerto
</t>
    </r>
    <r>
      <rPr>
        <sz val="10"/>
        <color rgb="FFFF0000"/>
        <rFont val="Calibri"/>
        <family val="2"/>
      </rPr>
      <t>Inserire R offerto, determinato come da par. 23.2 del Capitolato d'oneri (NB: il valore è indicato preventivamente a solo titolo di esempio)</t>
    </r>
  </si>
  <si>
    <t>GARANZIA DEFINITIVA PER I CONTRATTI ATTUATIVI IN FAVORE DELLE SINGOLE PA 
(Per contratti affidati senza rilancio competitivo)</t>
  </si>
  <si>
    <r>
      <t xml:space="preserve">Sono le uniche celle di input destinate alla compilazione da parte degli operatori economici.
I valori eventualmente già riportati in queste celle </t>
    </r>
    <r>
      <rPr>
        <u/>
        <sz val="11"/>
        <color theme="1"/>
        <rFont val="Arial"/>
        <family val="2"/>
      </rPr>
      <t>hanno solo finalità di esempio</t>
    </r>
    <r>
      <rPr>
        <sz val="11"/>
        <color theme="1"/>
        <rFont val="Arial"/>
        <family val="2"/>
      </rPr>
      <t>.</t>
    </r>
  </si>
  <si>
    <t>SERVIZI APPLICATIVI IN OTTICA CLOUD PER LE PUBBLICHE AMMINISTRAZIONI CENTRALI</t>
  </si>
  <si>
    <t>ID 2860</t>
  </si>
  <si>
    <t>ALLEGATO 3</t>
  </si>
  <si>
    <t>FOGLIO DI CALCOLO GARANZIA PROVVISORIA E DEFINITIVA</t>
  </si>
  <si>
    <r>
      <t>B.  Fideiussione, emessa e firmata digitalmente, gestita mediante</t>
    </r>
    <r>
      <rPr>
        <b/>
        <sz val="10"/>
        <rFont val="Calibri"/>
        <family val="2"/>
        <scheme val="minor"/>
      </rPr>
      <t xml:space="preserve"> verifica telematica sul sito internet dell'emittente </t>
    </r>
    <r>
      <rPr>
        <b/>
        <strike/>
        <sz val="10"/>
        <rFont val="Calibri"/>
        <family val="2"/>
        <scheme val="minor"/>
      </rPr>
      <t xml:space="preserve"> </t>
    </r>
  </si>
  <si>
    <t>CLASSIFICAZIONE CONSIP: AMBITO PUBBLICO</t>
  </si>
  <si>
    <t>PROCEDURA APERTA PER L’AFFIDAMENTO DI UN ACCORDO QUADRO AVENTE AD OGGETTO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</si>
</sst>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_-* #,##0\ &quot;€&quot;_-;\-* #,##0\ &quot;€&quot;_-;_-* &quot;-&quot;??\ &quot;€&quot;_-;_-@_-"/>
    <numFmt numFmtId="165" formatCode="0.0000"/>
    <numFmt numFmtId="166" formatCode="0.0%"/>
  </numFmts>
  <fonts count="2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Calibri"/>
      <family val="2"/>
    </font>
    <font>
      <sz val="10"/>
      <color rgb="FF0000FF"/>
      <name val="Calibri"/>
      <family val="2"/>
      <scheme val="minor"/>
    </font>
    <font>
      <i/>
      <sz val="10"/>
      <color rgb="FFFF000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0000FF"/>
      <name val="Calibri"/>
      <family val="2"/>
      <scheme val="minor"/>
    </font>
    <font>
      <u/>
      <sz val="10"/>
      <color theme="1"/>
      <name val="Calibri"/>
      <family val="2"/>
      <scheme val="minor"/>
    </font>
    <font>
      <b/>
      <sz val="11"/>
      <color rgb="FF0000FF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0"/>
      <color theme="1"/>
      <name val="Calibri"/>
      <family val="2"/>
      <scheme val="minor"/>
    </font>
    <font>
      <i/>
      <sz val="10"/>
      <color theme="1"/>
      <name val="Calibri"/>
      <family val="2"/>
    </font>
    <font>
      <sz val="10"/>
      <color rgb="FFFF0000"/>
      <name val="Calibri"/>
      <family val="2"/>
    </font>
    <font>
      <b/>
      <i/>
      <sz val="11"/>
      <color theme="1"/>
      <name val="Calibri"/>
      <family val="2"/>
      <scheme val="minor"/>
    </font>
    <font>
      <b/>
      <strike/>
      <sz val="10"/>
      <color rgb="FFFF0000"/>
      <name val="Calibri"/>
      <family val="2"/>
      <scheme val="minor"/>
    </font>
    <font>
      <strike/>
      <sz val="11"/>
      <color rgb="FFFF0000"/>
      <name val="Calibri"/>
      <family val="2"/>
      <scheme val="minor"/>
    </font>
    <font>
      <sz val="10"/>
      <color rgb="FF000000"/>
      <name val="Arial"/>
      <family val="2"/>
    </font>
    <font>
      <sz val="10"/>
      <name val="Calibri"/>
      <family val="2"/>
      <scheme val="minor"/>
    </font>
    <font>
      <b/>
      <i/>
      <sz val="11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Arial"/>
      <family val="2"/>
    </font>
    <font>
      <u/>
      <sz val="11"/>
      <color theme="1"/>
      <name val="Arial"/>
      <family val="2"/>
    </font>
    <font>
      <sz val="11"/>
      <color rgb="FFFF0000"/>
      <name val="Arial"/>
      <family val="2"/>
    </font>
    <font>
      <sz val="11"/>
      <color rgb="FF000000"/>
      <name val="Calibri"/>
      <family val="2"/>
    </font>
    <font>
      <sz val="11"/>
      <color rgb="FF000000"/>
      <name val="Arial"/>
      <family val="2"/>
    </font>
    <font>
      <b/>
      <sz val="10"/>
      <color rgb="FF000000"/>
      <name val="Arial"/>
      <family val="2"/>
    </font>
    <font>
      <b/>
      <sz val="10"/>
      <name val="Calibri"/>
      <family val="2"/>
      <scheme val="minor"/>
    </font>
    <font>
      <b/>
      <strike/>
      <sz val="1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 tint="-0.24997711111789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4" fillId="0" borderId="0"/>
  </cellStyleXfs>
  <cellXfs count="86">
    <xf numFmtId="0" fontId="0" fillId="0" borderId="0" xfId="0"/>
    <xf numFmtId="0" fontId="2" fillId="0" borderId="0" xfId="0" applyFont="1"/>
    <xf numFmtId="44" fontId="2" fillId="0" borderId="1" xfId="0" applyNumberFormat="1" applyFont="1" applyBorder="1" applyAlignment="1">
      <alignment vertical="center"/>
    </xf>
    <xf numFmtId="9" fontId="2" fillId="0" borderId="1" xfId="0" applyNumberFormat="1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4" fillId="0" borderId="0" xfId="0" applyFont="1"/>
    <xf numFmtId="0" fontId="2" fillId="4" borderId="1" xfId="0" applyFont="1" applyFill="1" applyBorder="1" applyAlignment="1" applyProtection="1">
      <alignment horizontal="center" vertical="center"/>
      <protection locked="0"/>
    </xf>
    <xf numFmtId="10" fontId="6" fillId="4" borderId="1" xfId="0" applyNumberFormat="1" applyFont="1" applyFill="1" applyBorder="1" applyAlignment="1" applyProtection="1">
      <alignment horizontal="center" vertical="center"/>
      <protection locked="0"/>
    </xf>
    <xf numFmtId="0" fontId="2" fillId="0" borderId="1" xfId="0" applyFont="1" applyBorder="1" applyAlignment="1">
      <alignment vertical="center" wrapText="1"/>
    </xf>
    <xf numFmtId="9" fontId="2" fillId="0" borderId="1" xfId="1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0" fontId="6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vertical="center" wrapText="1"/>
    </xf>
    <xf numFmtId="9" fontId="2" fillId="7" borderId="1" xfId="0" applyNumberFormat="1" applyFont="1" applyFill="1" applyBorder="1" applyAlignment="1">
      <alignment horizontal="center" vertical="center"/>
    </xf>
    <xf numFmtId="0" fontId="2" fillId="7" borderId="1" xfId="0" applyFont="1" applyFill="1" applyBorder="1" applyAlignment="1" applyProtection="1">
      <alignment horizontal="center" vertical="center"/>
      <protection locked="0"/>
    </xf>
    <xf numFmtId="9" fontId="2" fillId="7" borderId="6" xfId="1" applyFont="1" applyFill="1" applyBorder="1" applyAlignment="1">
      <alignment horizontal="center" vertical="center"/>
    </xf>
    <xf numFmtId="10" fontId="6" fillId="9" borderId="1" xfId="0" applyNumberFormat="1" applyFont="1" applyFill="1" applyBorder="1" applyAlignment="1" applyProtection="1">
      <alignment horizontal="center" vertical="center"/>
      <protection locked="0"/>
    </xf>
    <xf numFmtId="44" fontId="6" fillId="2" borderId="1" xfId="0" applyNumberFormat="1" applyFont="1" applyFill="1" applyBorder="1" applyAlignment="1">
      <alignment vertical="center"/>
    </xf>
    <xf numFmtId="0" fontId="15" fillId="0" borderId="0" xfId="0" applyFont="1" applyAlignment="1">
      <alignment vertical="center"/>
    </xf>
    <xf numFmtId="165" fontId="16" fillId="0" borderId="0" xfId="0" applyNumberFormat="1" applyFont="1"/>
    <xf numFmtId="0" fontId="16" fillId="0" borderId="0" xfId="0" applyFont="1"/>
    <xf numFmtId="44" fontId="6" fillId="2" borderId="1" xfId="0" applyNumberFormat="1" applyFont="1" applyFill="1" applyBorder="1" applyAlignment="1">
      <alignment horizontal="center" vertical="center"/>
    </xf>
    <xf numFmtId="44" fontId="6" fillId="4" borderId="2" xfId="2" applyFont="1" applyFill="1" applyBorder="1" applyAlignment="1" applyProtection="1">
      <alignment horizontal="center" vertical="center"/>
      <protection locked="0"/>
    </xf>
    <xf numFmtId="9" fontId="10" fillId="5" borderId="1" xfId="0" applyNumberFormat="1" applyFont="1" applyFill="1" applyBorder="1" applyAlignment="1">
      <alignment horizontal="center" vertical="center"/>
    </xf>
    <xf numFmtId="44" fontId="6" fillId="4" borderId="1" xfId="2" applyFont="1" applyFill="1" applyBorder="1" applyAlignment="1" applyProtection="1">
      <alignment horizontal="center" vertical="center"/>
      <protection locked="0"/>
    </xf>
    <xf numFmtId="0" fontId="18" fillId="0" borderId="1" xfId="0" applyFont="1" applyBorder="1" applyAlignment="1">
      <alignment vertical="center" wrapText="1"/>
    </xf>
    <xf numFmtId="9" fontId="18" fillId="0" borderId="1" xfId="0" applyNumberFormat="1" applyFont="1" applyBorder="1" applyAlignment="1">
      <alignment horizontal="center" vertical="center"/>
    </xf>
    <xf numFmtId="44" fontId="6" fillId="4" borderId="1" xfId="2" applyFont="1" applyFill="1" applyBorder="1" applyAlignment="1" applyProtection="1">
      <alignment vertical="center"/>
      <protection locked="0"/>
    </xf>
    <xf numFmtId="4" fontId="17" fillId="0" borderId="0" xfId="0" applyNumberFormat="1" applyFont="1" applyAlignment="1">
      <alignment horizontal="justify" vertical="center"/>
    </xf>
    <xf numFmtId="9" fontId="10" fillId="8" borderId="1" xfId="0" applyNumberFormat="1" applyFont="1" applyFill="1" applyBorder="1" applyAlignment="1">
      <alignment horizontal="center" vertical="center"/>
    </xf>
    <xf numFmtId="0" fontId="0" fillId="6" borderId="0" xfId="0" applyFill="1"/>
    <xf numFmtId="0" fontId="14" fillId="6" borderId="0" xfId="0" applyFont="1" applyFill="1"/>
    <xf numFmtId="0" fontId="0" fillId="6" borderId="0" xfId="0" applyFill="1" applyAlignment="1">
      <alignment vertical="center" wrapText="1"/>
    </xf>
    <xf numFmtId="0" fontId="0" fillId="6" borderId="0" xfId="0" applyFill="1" applyAlignment="1">
      <alignment wrapText="1"/>
    </xf>
    <xf numFmtId="0" fontId="20" fillId="4" borderId="1" xfId="0" applyFont="1" applyFill="1" applyBorder="1" applyAlignment="1" applyProtection="1">
      <alignment horizontal="center" vertical="center"/>
      <protection locked="0"/>
    </xf>
    <xf numFmtId="0" fontId="21" fillId="6" borderId="0" xfId="0" applyFont="1" applyFill="1" applyAlignment="1">
      <alignment vertical="center" wrapText="1"/>
    </xf>
    <xf numFmtId="0" fontId="23" fillId="6" borderId="0" xfId="0" applyFont="1" applyFill="1" applyAlignment="1">
      <alignment horizontal="center" vertical="center" wrapText="1"/>
    </xf>
    <xf numFmtId="0" fontId="25" fillId="6" borderId="0" xfId="3" applyFont="1" applyFill="1"/>
    <xf numFmtId="0" fontId="26" fillId="6" borderId="0" xfId="3" applyFont="1" applyFill="1" applyAlignment="1">
      <alignment vertical="center"/>
    </xf>
    <xf numFmtId="0" fontId="26" fillId="6" borderId="0" xfId="3" applyFont="1" applyFill="1" applyAlignment="1">
      <alignment horizontal="justify" vertical="center"/>
    </xf>
    <xf numFmtId="0" fontId="17" fillId="6" borderId="0" xfId="3" applyFont="1" applyFill="1" applyAlignment="1">
      <alignment horizontal="justify" vertical="center"/>
    </xf>
    <xf numFmtId="0" fontId="26" fillId="6" borderId="0" xfId="3" applyFont="1" applyFill="1" applyAlignment="1">
      <alignment horizontal="left" vertical="center"/>
    </xf>
    <xf numFmtId="0" fontId="24" fillId="6" borderId="0" xfId="3" applyFill="1" applyAlignment="1">
      <alignment horizontal="left" vertical="center"/>
    </xf>
    <xf numFmtId="0" fontId="14" fillId="6" borderId="0" xfId="0" applyFont="1" applyFill="1" applyAlignment="1">
      <alignment horizontal="left" vertical="center" wrapText="1"/>
    </xf>
    <xf numFmtId="0" fontId="0" fillId="6" borderId="0" xfId="0" applyFill="1" applyAlignment="1">
      <alignment horizontal="left" vertical="center" wrapText="1"/>
    </xf>
    <xf numFmtId="0" fontId="19" fillId="6" borderId="0" xfId="0" applyFont="1" applyFill="1" applyAlignment="1">
      <alignment horizontal="left" vertical="center" wrapText="1"/>
    </xf>
    <xf numFmtId="0" fontId="10" fillId="8" borderId="2" xfId="0" applyFont="1" applyFill="1" applyBorder="1" applyAlignment="1">
      <alignment horizontal="center" vertical="center"/>
    </xf>
    <xf numFmtId="0" fontId="10" fillId="8" borderId="3" xfId="0" applyFont="1" applyFill="1" applyBorder="1" applyAlignment="1">
      <alignment horizontal="center" vertical="center"/>
    </xf>
    <xf numFmtId="0" fontId="10" fillId="5" borderId="1" xfId="0" applyFont="1" applyFill="1" applyBorder="1" applyAlignment="1">
      <alignment horizontal="center" vertical="center"/>
    </xf>
    <xf numFmtId="0" fontId="0" fillId="0" borderId="5" xfId="0" applyBorder="1" applyAlignment="1">
      <alignment horizontal="center"/>
    </xf>
    <xf numFmtId="9" fontId="2" fillId="0" borderId="6" xfId="1" applyFont="1" applyBorder="1" applyAlignment="1" applyProtection="1">
      <alignment horizontal="center" vertical="center"/>
      <protection locked="0"/>
    </xf>
    <xf numFmtId="9" fontId="2" fillId="0" borderId="7" xfId="1" applyFont="1" applyBorder="1" applyAlignment="1" applyProtection="1">
      <alignment horizontal="center" vertical="center"/>
      <protection locked="0"/>
    </xf>
    <xf numFmtId="0" fontId="6" fillId="3" borderId="2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166" fontId="2" fillId="0" borderId="1" xfId="0" applyNumberFormat="1" applyFont="1" applyBorder="1" applyAlignment="1">
      <alignment horizontal="center" vertical="center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/>
    </xf>
    <xf numFmtId="0" fontId="6" fillId="3" borderId="4" xfId="0" applyFont="1" applyFill="1" applyBorder="1" applyAlignment="1">
      <alignment horizontal="left" vertical="center"/>
    </xf>
    <xf numFmtId="9" fontId="10" fillId="5" borderId="10" xfId="0" applyNumberFormat="1" applyFont="1" applyFill="1" applyBorder="1" applyAlignment="1">
      <alignment horizontal="center" vertical="center"/>
    </xf>
    <xf numFmtId="9" fontId="10" fillId="5" borderId="11" xfId="0" applyNumberFormat="1" applyFont="1" applyFill="1" applyBorder="1" applyAlignment="1">
      <alignment horizontal="center" vertical="center"/>
    </xf>
    <xf numFmtId="9" fontId="10" fillId="5" borderId="12" xfId="0" applyNumberFormat="1" applyFont="1" applyFill="1" applyBorder="1" applyAlignment="1">
      <alignment horizontal="center" vertical="center"/>
    </xf>
    <xf numFmtId="9" fontId="10" fillId="5" borderId="2" xfId="0" applyNumberFormat="1" applyFont="1" applyFill="1" applyBorder="1" applyAlignment="1">
      <alignment horizontal="center" vertical="center" wrapText="1"/>
    </xf>
    <xf numFmtId="9" fontId="10" fillId="5" borderId="4" xfId="0" applyNumberFormat="1" applyFont="1" applyFill="1" applyBorder="1" applyAlignment="1">
      <alignment horizontal="center" vertical="center" wrapText="1"/>
    </xf>
    <xf numFmtId="0" fontId="10" fillId="5" borderId="2" xfId="0" applyFont="1" applyFill="1" applyBorder="1" applyAlignment="1">
      <alignment horizontal="center" vertical="center"/>
    </xf>
    <xf numFmtId="0" fontId="10" fillId="5" borderId="3" xfId="0" applyFont="1" applyFill="1" applyBorder="1" applyAlignment="1">
      <alignment horizontal="center" vertical="center"/>
    </xf>
    <xf numFmtId="44" fontId="6" fillId="2" borderId="1" xfId="0" applyNumberFormat="1" applyFont="1" applyFill="1" applyBorder="1" applyAlignment="1">
      <alignment horizontal="center" vertical="center"/>
    </xf>
    <xf numFmtId="0" fontId="5" fillId="6" borderId="2" xfId="0" applyFont="1" applyFill="1" applyBorder="1" applyAlignment="1">
      <alignment horizontal="center" vertical="center"/>
    </xf>
    <xf numFmtId="0" fontId="5" fillId="6" borderId="4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10" fillId="8" borderId="2" xfId="0" applyFont="1" applyFill="1" applyBorder="1" applyAlignment="1">
      <alignment horizontal="center" vertical="center" wrapText="1"/>
    </xf>
    <xf numFmtId="0" fontId="10" fillId="8" borderId="4" xfId="0" applyFont="1" applyFill="1" applyBorder="1" applyAlignment="1">
      <alignment horizontal="center" vertical="center" wrapText="1"/>
    </xf>
    <xf numFmtId="0" fontId="10" fillId="8" borderId="3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164" fontId="2" fillId="0" borderId="1" xfId="0" applyNumberFormat="1" applyFont="1" applyBorder="1" applyAlignment="1">
      <alignment horizontal="center" vertical="center"/>
    </xf>
    <xf numFmtId="0" fontId="6" fillId="3" borderId="1" xfId="0" applyFont="1" applyFill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166" fontId="18" fillId="0" borderId="2" xfId="0" applyNumberFormat="1" applyFont="1" applyBorder="1" applyAlignment="1">
      <alignment horizontal="center" vertical="center"/>
    </xf>
    <xf numFmtId="166" fontId="18" fillId="0" borderId="4" xfId="0" applyNumberFormat="1" applyFont="1" applyBorder="1" applyAlignment="1">
      <alignment horizontal="center" vertical="center"/>
    </xf>
    <xf numFmtId="166" fontId="18" fillId="0" borderId="3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</cellXfs>
  <cellStyles count="4">
    <cellStyle name="Normale" xfId="0" builtinId="0"/>
    <cellStyle name="Normale 2" xfId="3" xr:uid="{F5A4A352-9B7D-4F6B-A88A-278DA7D46312}"/>
    <cellStyle name="Percentuale" xfId="1" builtinId="5"/>
    <cellStyle name="Valuta" xfId="2" builtinId="4"/>
  </cellStyles>
  <dxfs count="0"/>
  <tableStyles count="0" defaultTableStyle="TableStyleMedium2" defaultPivotStyle="PivotStyleLight16"/>
  <colors>
    <mruColors>
      <color rgb="FFFFFF99"/>
      <color rgb="FF0000FF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22/10/relationships/richValueRel" Target="richData/richValueRel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sheetMetadata" Target="metadata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microsoft.com/office/2017/06/relationships/rdRichValueTypes" Target="richData/rdRichValueTypes.xml"/><Relationship Id="rId5" Type="http://schemas.openxmlformats.org/officeDocument/2006/relationships/styles" Target="styles.xml"/><Relationship Id="rId15" Type="http://schemas.openxmlformats.org/officeDocument/2006/relationships/customXml" Target="../customXml/item3.xml"/><Relationship Id="rId10" Type="http://schemas.microsoft.com/office/2017/06/relationships/rdRichValueStructure" Target="richData/rdrichvaluestructure.xml"/><Relationship Id="rId4" Type="http://schemas.openxmlformats.org/officeDocument/2006/relationships/theme" Target="theme/theme1.xml"/><Relationship Id="rId9" Type="http://schemas.microsoft.com/office/2017/06/relationships/rdRichValue" Target="richData/rdrichvalue.xml"/><Relationship Id="rId14" Type="http://schemas.openxmlformats.org/officeDocument/2006/relationships/customXml" Target="../customXml/item2.xml"/></Relationships>
</file>

<file path=xl/richData/_rels/richValueRel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richData/rdRichValueTypes.xml><?xml version="1.0" encoding="utf-8"?>
<rvTypesInfo xmlns="http://schemas.microsoft.com/office/spreadsheetml/2017/richdata2" xmlns:mc="http://schemas.openxmlformats.org/markup-compatibility/2006" xmlns:x="http://schemas.openxmlformats.org/spreadsheetml/2006/main" mc:Ignorable="x">
  <global>
    <keyFlags>
      <key name="_Self">
        <flag name="ExcludeFromFile" value="1"/>
        <flag name="ExcludeFromCalcComparison" value="1"/>
      </key>
      <key name="_DisplayString">
        <flag name="ExcludeFromCalcComparison" value="1"/>
      </key>
      <key name="_Flags">
        <flag name="ExcludeFromCalcComparison" value="1"/>
      </key>
      <key name="_Format">
        <flag name="ExcludeFromCalcComparison" value="1"/>
      </key>
      <key name="_SubLabel">
        <flag name="ExcludeFromCalcComparison" value="1"/>
      </key>
      <key name="_Attribution">
        <flag name="ExcludeFromCalcComparison" value="1"/>
      </key>
      <key name="_Icon">
        <flag name="ExcludeFromCalcComparison" value="1"/>
      </key>
      <key name="_Display">
        <flag name="ExcludeFromCalcComparison" value="1"/>
      </key>
      <key name="_CanonicalPropertyNames">
        <flag name="ExcludeFromCalcComparison" value="1"/>
      </key>
      <key name="_ClassificationId">
        <flag name="ExcludeFromCalcComparison" value="1"/>
      </key>
    </keyFlags>
  </global>
</rvTypesInfo>
</file>

<file path=xl/richData/rdrichvalue.xml><?xml version="1.0" encoding="utf-8"?>
<rvData xmlns="http://schemas.microsoft.com/office/spreadsheetml/2017/richdata" count="1">
  <rv s="0">
    <v>0</v>
    <v>5</v>
  </rv>
</rvData>
</file>

<file path=xl/richData/rdrichvaluestructure.xml><?xml version="1.0" encoding="utf-8"?>
<rvStructures xmlns="http://schemas.microsoft.com/office/spreadsheetml/2017/richdata" count="1">
  <s t="_localImage">
    <k n="_rvRel:LocalImageIdentifier" t="i"/>
    <k n="CalcOrigin" t="i"/>
  </s>
</rvStructures>
</file>

<file path=xl/richData/richValueRel.xml><?xml version="1.0" encoding="utf-8"?>
<richValueRels xmlns="http://schemas.microsoft.com/office/spreadsheetml/2022/richvaluerel" xmlns:r="http://schemas.openxmlformats.org/officeDocument/2006/relationships">
  <rel r:id="rId1"/>
</richValueRel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B73700-D16E-437B-A7E3-589B49CB4926}">
  <dimension ref="B2:M12"/>
  <sheetViews>
    <sheetView tabSelected="1" workbookViewId="0">
      <selection activeCell="B8" sqref="B8"/>
    </sheetView>
  </sheetViews>
  <sheetFormatPr defaultColWidth="8.81640625" defaultRowHeight="14" x14ac:dyDescent="0.3"/>
  <cols>
    <col min="1" max="1" width="8.81640625" style="37"/>
    <col min="2" max="2" width="17.08984375" style="37" customWidth="1"/>
    <col min="3" max="11" width="8.81640625" style="37"/>
    <col min="12" max="12" width="8.81640625" style="37" customWidth="1"/>
    <col min="13" max="16384" width="8.81640625" style="37"/>
  </cols>
  <sheetData>
    <row r="2" spans="2:13" ht="42.5" customHeight="1" x14ac:dyDescent="0.3">
      <c r="B2" s="37" t="e" vm="1">
        <v>#VALUE!</v>
      </c>
    </row>
    <row r="5" spans="2:13" x14ac:dyDescent="0.3">
      <c r="B5" s="41" t="s">
        <v>46</v>
      </c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</row>
    <row r="6" spans="2:13" x14ac:dyDescent="0.3">
      <c r="B6" s="38" t="s">
        <v>40</v>
      </c>
    </row>
    <row r="7" spans="2:13" x14ac:dyDescent="0.3">
      <c r="B7" s="39" t="s">
        <v>41</v>
      </c>
    </row>
    <row r="8" spans="2:13" x14ac:dyDescent="0.3">
      <c r="B8" s="39"/>
    </row>
    <row r="9" spans="2:13" x14ac:dyDescent="0.3">
      <c r="B9" s="41" t="s">
        <v>42</v>
      </c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</row>
    <row r="10" spans="2:13" ht="14.5" x14ac:dyDescent="0.3">
      <c r="B10" s="41" t="s">
        <v>43</v>
      </c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</row>
    <row r="11" spans="2:13" x14ac:dyDescent="0.3">
      <c r="B11" s="40"/>
    </row>
    <row r="12" spans="2:13" x14ac:dyDescent="0.3">
      <c r="B12" s="41" t="s">
        <v>45</v>
      </c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</row>
  </sheetData>
  <mergeCells count="4">
    <mergeCell ref="B5:M5"/>
    <mergeCell ref="B9:M9"/>
    <mergeCell ref="B10:M10"/>
    <mergeCell ref="B12:M12"/>
  </mergeCells>
  <pageMargins left="0.43333300000000002" right="1.392361" top="0.65277799999999997" bottom="9.1048609999999996" header="0.25" footer="0.25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C4:D21"/>
  <sheetViews>
    <sheetView workbookViewId="0">
      <selection activeCell="D9" sqref="D9"/>
    </sheetView>
  </sheetViews>
  <sheetFormatPr defaultColWidth="8.81640625" defaultRowHeight="14.5" x14ac:dyDescent="0.35"/>
  <cols>
    <col min="1" max="2" width="8.81640625" style="30"/>
    <col min="3" max="3" width="20.1796875" style="30" customWidth="1"/>
    <col min="4" max="4" width="86" style="30" customWidth="1"/>
    <col min="5" max="16384" width="8.81640625" style="30"/>
  </cols>
  <sheetData>
    <row r="4" spans="3:4" s="31" customFormat="1" ht="31.5" customHeight="1" x14ac:dyDescent="0.35">
      <c r="C4" s="43" t="s">
        <v>22</v>
      </c>
      <c r="D4" s="43"/>
    </row>
    <row r="5" spans="3:4" s="31" customFormat="1" ht="31.5" customHeight="1" x14ac:dyDescent="0.35">
      <c r="C5" s="43" t="s">
        <v>23</v>
      </c>
      <c r="D5" s="43"/>
    </row>
    <row r="6" spans="3:4" s="31" customFormat="1" ht="31.5" customHeight="1" x14ac:dyDescent="0.35">
      <c r="C6" s="43" t="s">
        <v>24</v>
      </c>
      <c r="D6" s="43"/>
    </row>
    <row r="7" spans="3:4" x14ac:dyDescent="0.35">
      <c r="C7" s="44"/>
      <c r="D7" s="44"/>
    </row>
    <row r="8" spans="3:4" x14ac:dyDescent="0.35">
      <c r="C8" s="45" t="s">
        <v>25</v>
      </c>
      <c r="D8" s="45"/>
    </row>
    <row r="9" spans="3:4" ht="34.5" customHeight="1" x14ac:dyDescent="0.35">
      <c r="C9" s="34" t="s">
        <v>26</v>
      </c>
      <c r="D9" s="35" t="s">
        <v>39</v>
      </c>
    </row>
    <row r="10" spans="3:4" ht="34.5" customHeight="1" x14ac:dyDescent="0.35">
      <c r="C10" s="21" t="s">
        <v>27</v>
      </c>
      <c r="D10" s="35" t="s">
        <v>28</v>
      </c>
    </row>
    <row r="11" spans="3:4" ht="34.5" customHeight="1" x14ac:dyDescent="0.35">
      <c r="C11" s="36" t="s">
        <v>29</v>
      </c>
      <c r="D11" s="35" t="s">
        <v>30</v>
      </c>
    </row>
    <row r="12" spans="3:4" x14ac:dyDescent="0.35">
      <c r="C12" s="32"/>
      <c r="D12" s="32"/>
    </row>
    <row r="13" spans="3:4" x14ac:dyDescent="0.35">
      <c r="C13" s="33"/>
    </row>
    <row r="14" spans="3:4" x14ac:dyDescent="0.35">
      <c r="C14" s="33"/>
    </row>
    <row r="15" spans="3:4" x14ac:dyDescent="0.35">
      <c r="C15" s="33"/>
    </row>
    <row r="16" spans="3:4" x14ac:dyDescent="0.35">
      <c r="C16" s="33"/>
    </row>
    <row r="17" spans="3:3" x14ac:dyDescent="0.35">
      <c r="C17" s="33"/>
    </row>
    <row r="18" spans="3:3" x14ac:dyDescent="0.35">
      <c r="C18" s="33"/>
    </row>
    <row r="19" spans="3:3" x14ac:dyDescent="0.35">
      <c r="C19" s="33"/>
    </row>
    <row r="20" spans="3:3" x14ac:dyDescent="0.35">
      <c r="C20" s="33"/>
    </row>
    <row r="21" spans="3:3" x14ac:dyDescent="0.35">
      <c r="C21" s="33"/>
    </row>
  </sheetData>
  <mergeCells count="5">
    <mergeCell ref="C4:D4"/>
    <mergeCell ref="C5:D5"/>
    <mergeCell ref="C6:D6"/>
    <mergeCell ref="C7:D7"/>
    <mergeCell ref="C8:D8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M32"/>
  <sheetViews>
    <sheetView zoomScaleNormal="100" zoomScaleSheetLayoutView="97" workbookViewId="0">
      <selection activeCell="D38" sqref="D38"/>
    </sheetView>
  </sheetViews>
  <sheetFormatPr defaultRowHeight="14.5" x14ac:dyDescent="0.35"/>
  <cols>
    <col min="1" max="1" width="5.1796875" customWidth="1"/>
    <col min="2" max="2" width="42.81640625" customWidth="1"/>
    <col min="3" max="3" width="13.54296875" customWidth="1"/>
    <col min="4" max="9" width="16.1796875" bestFit="1" customWidth="1"/>
    <col min="13" max="13" width="13.81640625" bestFit="1" customWidth="1"/>
  </cols>
  <sheetData>
    <row r="2" spans="1:12" x14ac:dyDescent="0.35">
      <c r="B2" s="1"/>
      <c r="C2" s="1"/>
      <c r="D2" s="1"/>
      <c r="E2" s="1"/>
      <c r="F2" s="1"/>
    </row>
    <row r="3" spans="1:12" ht="28.5" customHeight="1" x14ac:dyDescent="0.35">
      <c r="B3" s="48" t="s">
        <v>16</v>
      </c>
      <c r="C3" s="48"/>
      <c r="D3" s="48"/>
      <c r="E3" s="48"/>
      <c r="F3" s="1"/>
    </row>
    <row r="4" spans="1:12" ht="28.5" customHeight="1" x14ac:dyDescent="0.35">
      <c r="B4" s="67" t="s">
        <v>17</v>
      </c>
      <c r="C4" s="68"/>
      <c r="D4" s="68"/>
      <c r="E4" s="69"/>
      <c r="F4" s="1"/>
    </row>
    <row r="5" spans="1:12" ht="26" x14ac:dyDescent="0.35">
      <c r="B5" s="11" t="s">
        <v>4</v>
      </c>
      <c r="C5" s="11" t="s">
        <v>1</v>
      </c>
      <c r="D5" s="11" t="s">
        <v>0</v>
      </c>
      <c r="E5" s="11" t="s">
        <v>6</v>
      </c>
      <c r="F5" s="1"/>
    </row>
    <row r="6" spans="1:12" x14ac:dyDescent="0.35">
      <c r="A6" s="49"/>
      <c r="B6" s="8" t="s">
        <v>8</v>
      </c>
      <c r="C6" s="3">
        <v>0.3</v>
      </c>
      <c r="D6" s="6" t="s">
        <v>31</v>
      </c>
      <c r="E6" s="50">
        <f>IF(D7="s",C7,IF(D6="s",C6,0))</f>
        <v>0</v>
      </c>
      <c r="F6" s="1"/>
    </row>
    <row r="7" spans="1:12" ht="26" x14ac:dyDescent="0.35">
      <c r="A7" s="49"/>
      <c r="B7" s="8" t="s">
        <v>9</v>
      </c>
      <c r="C7" s="3">
        <v>0.5</v>
      </c>
      <c r="D7" s="6" t="s">
        <v>31</v>
      </c>
      <c r="E7" s="51"/>
      <c r="F7" s="1"/>
    </row>
    <row r="8" spans="1:12" ht="39" x14ac:dyDescent="0.35">
      <c r="B8" s="8" t="s">
        <v>44</v>
      </c>
      <c r="C8" s="3">
        <v>0.1</v>
      </c>
      <c r="D8" s="6" t="s">
        <v>31</v>
      </c>
      <c r="E8" s="9">
        <f>IF(D8="s",C8,0)</f>
        <v>0</v>
      </c>
      <c r="F8" s="18"/>
      <c r="G8" s="19"/>
      <c r="H8" s="20"/>
      <c r="I8" s="20"/>
      <c r="J8" s="20"/>
      <c r="K8" s="20"/>
      <c r="L8" s="20"/>
    </row>
    <row r="9" spans="1:12" x14ac:dyDescent="0.35">
      <c r="B9" s="12" t="s">
        <v>10</v>
      </c>
      <c r="C9" s="13"/>
      <c r="D9" s="14"/>
      <c r="E9" s="15"/>
    </row>
    <row r="10" spans="1:12" ht="65" x14ac:dyDescent="0.35">
      <c r="A10" s="10"/>
      <c r="B10" s="25" t="s">
        <v>34</v>
      </c>
      <c r="C10" s="26">
        <v>0.2</v>
      </c>
      <c r="D10" s="6" t="s">
        <v>31</v>
      </c>
      <c r="E10" s="9">
        <f>IF(D10="s",C10,0)</f>
        <v>0</v>
      </c>
    </row>
    <row r="11" spans="1:12" ht="43.5" customHeight="1" x14ac:dyDescent="0.35">
      <c r="B11" s="52" t="s">
        <v>7</v>
      </c>
      <c r="C11" s="53"/>
      <c r="D11" s="54">
        <f>IFERROR(1-(1-E6)*(1-E8)*(1-E10),1-(1-E6)*(1-E10))</f>
        <v>0</v>
      </c>
      <c r="E11" s="54"/>
      <c r="F11" s="5"/>
    </row>
    <row r="12" spans="1:12" x14ac:dyDescent="0.35">
      <c r="B12" s="1"/>
      <c r="C12" s="1"/>
      <c r="D12" s="1"/>
      <c r="E12" s="1"/>
      <c r="F12" s="1"/>
    </row>
    <row r="13" spans="1:12" x14ac:dyDescent="0.35">
      <c r="B13" s="1"/>
      <c r="C13" s="1"/>
      <c r="D13" s="1"/>
      <c r="E13" s="1"/>
      <c r="F13" s="1"/>
    </row>
    <row r="14" spans="1:12" x14ac:dyDescent="0.35">
      <c r="D14" s="59" t="s">
        <v>33</v>
      </c>
      <c r="E14" s="60"/>
      <c r="F14" s="60"/>
      <c r="G14" s="60"/>
      <c r="H14" s="60"/>
      <c r="I14" s="61"/>
    </row>
    <row r="15" spans="1:12" ht="27" customHeight="1" x14ac:dyDescent="0.35">
      <c r="B15" s="64" t="s">
        <v>11</v>
      </c>
      <c r="C15" s="65"/>
      <c r="D15" s="23">
        <v>0.26</v>
      </c>
      <c r="E15" s="23">
        <v>0.22</v>
      </c>
      <c r="F15" s="23">
        <v>0.18</v>
      </c>
      <c r="G15" s="23">
        <v>0.16</v>
      </c>
      <c r="H15" s="23">
        <v>0.1</v>
      </c>
      <c r="I15" s="23">
        <v>0.08</v>
      </c>
    </row>
    <row r="16" spans="1:12" ht="60.75" customHeight="1" x14ac:dyDescent="0.35">
      <c r="B16" s="55" t="s">
        <v>32</v>
      </c>
      <c r="C16" s="56"/>
      <c r="D16" s="22">
        <v>9828000</v>
      </c>
      <c r="E16" s="22">
        <v>8316000</v>
      </c>
      <c r="F16" s="22">
        <v>6804000</v>
      </c>
      <c r="G16" s="22">
        <v>6048000</v>
      </c>
      <c r="H16" s="22">
        <v>3780000</v>
      </c>
      <c r="I16" s="24">
        <v>3024000</v>
      </c>
    </row>
    <row r="17" spans="2:13" x14ac:dyDescent="0.35">
      <c r="B17" s="57" t="s">
        <v>12</v>
      </c>
      <c r="C17" s="58"/>
      <c r="D17" s="21">
        <f>ROUND((1-$D$11)*$D16,0)</f>
        <v>9828000</v>
      </c>
      <c r="E17" s="21">
        <f>ROUND((1-$D$11)*$E16,0)</f>
        <v>8316000</v>
      </c>
      <c r="F17" s="21">
        <f>ROUND((1-$D$11)*$F16,0)</f>
        <v>6804000</v>
      </c>
      <c r="G17" s="21">
        <f>ROUND((1-$D$11)*$G16,0)</f>
        <v>6048000</v>
      </c>
      <c r="H17" s="21">
        <f>ROUND((1-$D$11)*$H16,0)</f>
        <v>3780000</v>
      </c>
      <c r="I17" s="21">
        <f>ROUND((1-$D$11)*$I16,0)</f>
        <v>3024000</v>
      </c>
    </row>
    <row r="20" spans="2:13" ht="39.65" customHeight="1" x14ac:dyDescent="0.35">
      <c r="B20" s="64" t="s">
        <v>18</v>
      </c>
      <c r="C20" s="65"/>
      <c r="D20" s="62" t="s">
        <v>35</v>
      </c>
      <c r="E20" s="63"/>
      <c r="F20" s="63"/>
      <c r="G20" s="63"/>
      <c r="H20" s="63"/>
      <c r="I20" s="63"/>
      <c r="M20" s="28"/>
    </row>
    <row r="21" spans="2:13" ht="20.25" customHeight="1" x14ac:dyDescent="0.35">
      <c r="B21" s="46" t="s">
        <v>19</v>
      </c>
      <c r="C21" s="47"/>
      <c r="D21" s="29">
        <v>0.26</v>
      </c>
      <c r="E21" s="29">
        <v>0.22</v>
      </c>
      <c r="F21" s="29">
        <v>0.18</v>
      </c>
      <c r="G21" s="29">
        <v>0.16</v>
      </c>
      <c r="H21" s="29">
        <v>0.1</v>
      </c>
      <c r="I21" s="29">
        <v>0.08</v>
      </c>
      <c r="M21" s="28"/>
    </row>
    <row r="22" spans="2:13" ht="61.5" customHeight="1" x14ac:dyDescent="0.35">
      <c r="B22" s="84" t="s">
        <v>36</v>
      </c>
      <c r="C22" s="85"/>
      <c r="D22" s="27">
        <v>982800000</v>
      </c>
      <c r="E22" s="27">
        <v>831600000</v>
      </c>
      <c r="F22" s="27">
        <v>680400000</v>
      </c>
      <c r="G22" s="27">
        <v>604800000</v>
      </c>
      <c r="H22" s="27">
        <v>378000000</v>
      </c>
      <c r="I22" s="27">
        <v>302400000</v>
      </c>
      <c r="M22" s="28"/>
    </row>
    <row r="23" spans="2:13" x14ac:dyDescent="0.35">
      <c r="B23" s="77" t="s">
        <v>2</v>
      </c>
      <c r="C23" s="78"/>
      <c r="D23" s="81">
        <v>2E-3</v>
      </c>
      <c r="E23" s="82"/>
      <c r="F23" s="82"/>
      <c r="G23" s="82"/>
      <c r="H23" s="82"/>
      <c r="I23" s="83"/>
      <c r="M23" s="28"/>
    </row>
    <row r="24" spans="2:13" ht="30" customHeight="1" x14ac:dyDescent="0.35">
      <c r="B24" s="79" t="s">
        <v>14</v>
      </c>
      <c r="C24" s="80"/>
      <c r="D24" s="2">
        <f>D23*D$22</f>
        <v>1965600</v>
      </c>
      <c r="E24" s="2">
        <f>D23*E$22</f>
        <v>1663200</v>
      </c>
      <c r="F24" s="2">
        <f>D23*F$22</f>
        <v>1360800</v>
      </c>
      <c r="G24" s="2">
        <f>D23*G$22</f>
        <v>1209600</v>
      </c>
      <c r="H24" s="2">
        <f>D23*H$22</f>
        <v>756000</v>
      </c>
      <c r="I24" s="2">
        <f>D23*I$22</f>
        <v>604800</v>
      </c>
      <c r="M24" s="28"/>
    </row>
    <row r="25" spans="2:13" x14ac:dyDescent="0.35">
      <c r="B25" s="76" t="s">
        <v>3</v>
      </c>
      <c r="C25" s="76"/>
      <c r="D25" s="17">
        <f>ROUND((1-$D$11)*$D24,0)</f>
        <v>1965600</v>
      </c>
      <c r="E25" s="17">
        <f t="shared" ref="E25:I25" si="0">ROUND((1-$D$11)*$D24,0)</f>
        <v>1965600</v>
      </c>
      <c r="F25" s="17">
        <f t="shared" si="0"/>
        <v>1965600</v>
      </c>
      <c r="G25" s="17">
        <f t="shared" si="0"/>
        <v>1965600</v>
      </c>
      <c r="H25" s="17">
        <f t="shared" si="0"/>
        <v>1965600</v>
      </c>
      <c r="I25" s="17">
        <f t="shared" si="0"/>
        <v>1965600</v>
      </c>
      <c r="M25" s="28"/>
    </row>
    <row r="26" spans="2:13" ht="36.75" customHeight="1" x14ac:dyDescent="0.35">
      <c r="B26" s="70" t="s">
        <v>38</v>
      </c>
      <c r="C26" s="71"/>
      <c r="D26" s="71"/>
      <c r="E26" s="72"/>
    </row>
    <row r="27" spans="2:13" ht="48.75" customHeight="1" x14ac:dyDescent="0.35">
      <c r="B27" s="73" t="s">
        <v>37</v>
      </c>
      <c r="C27" s="73"/>
      <c r="D27" s="7">
        <v>0.24</v>
      </c>
      <c r="E27" s="16"/>
      <c r="F27" s="4"/>
    </row>
    <row r="28" spans="2:13" ht="29.25" customHeight="1" x14ac:dyDescent="0.35">
      <c r="B28" s="73" t="s">
        <v>13</v>
      </c>
      <c r="C28" s="73"/>
      <c r="D28" s="26">
        <v>0.01</v>
      </c>
      <c r="E28" s="2">
        <f>D28*D$22</f>
        <v>9828000</v>
      </c>
      <c r="F28" s="4"/>
    </row>
    <row r="29" spans="2:13" ht="29.25" customHeight="1" x14ac:dyDescent="0.35">
      <c r="B29" s="73" t="s">
        <v>20</v>
      </c>
      <c r="C29" s="73"/>
      <c r="D29" s="9">
        <f>IF(D27&gt;10%,MIN(D27-10%,10%),0%)</f>
        <v>0.1</v>
      </c>
      <c r="E29" s="2">
        <f>D29*D$22</f>
        <v>98280000</v>
      </c>
    </row>
    <row r="30" spans="2:13" ht="29.25" customHeight="1" x14ac:dyDescent="0.35">
      <c r="B30" s="73" t="s">
        <v>21</v>
      </c>
      <c r="C30" s="73"/>
      <c r="D30" s="9">
        <f>IF(D27&gt;20%,2*(D27-20%),0%)</f>
        <v>7.999999999999996E-2</v>
      </c>
      <c r="E30" s="2">
        <f>D30*D$22</f>
        <v>78623999.999999955</v>
      </c>
    </row>
    <row r="31" spans="2:13" ht="29.25" customHeight="1" x14ac:dyDescent="0.35">
      <c r="B31" s="74" t="s">
        <v>15</v>
      </c>
      <c r="C31" s="74"/>
      <c r="D31" s="75">
        <f>SUM(E28:E30)</f>
        <v>186731999.99999994</v>
      </c>
      <c r="E31" s="75"/>
    </row>
    <row r="32" spans="2:13" ht="30" customHeight="1" x14ac:dyDescent="0.35">
      <c r="B32" s="76" t="s">
        <v>5</v>
      </c>
      <c r="C32" s="76"/>
      <c r="D32" s="66">
        <f>ROUND((1-$D$11)*$D31,0)</f>
        <v>186732000</v>
      </c>
      <c r="E32" s="66"/>
    </row>
  </sheetData>
  <mergeCells count="27">
    <mergeCell ref="D32:E32"/>
    <mergeCell ref="B4:E4"/>
    <mergeCell ref="B26:E26"/>
    <mergeCell ref="B27:C27"/>
    <mergeCell ref="B28:C28"/>
    <mergeCell ref="B29:C29"/>
    <mergeCell ref="B30:C30"/>
    <mergeCell ref="B31:C31"/>
    <mergeCell ref="D31:E31"/>
    <mergeCell ref="B32:C32"/>
    <mergeCell ref="B23:C23"/>
    <mergeCell ref="B24:C24"/>
    <mergeCell ref="B25:C25"/>
    <mergeCell ref="B15:C15"/>
    <mergeCell ref="D23:I23"/>
    <mergeCell ref="B22:C22"/>
    <mergeCell ref="B21:C21"/>
    <mergeCell ref="B3:E3"/>
    <mergeCell ref="A6:A7"/>
    <mergeCell ref="E6:E7"/>
    <mergeCell ref="B11:C11"/>
    <mergeCell ref="D11:E11"/>
    <mergeCell ref="B16:C16"/>
    <mergeCell ref="B17:C17"/>
    <mergeCell ref="D14:I14"/>
    <mergeCell ref="D20:I20"/>
    <mergeCell ref="B20:C20"/>
  </mergeCells>
  <dataValidations count="1">
    <dataValidation type="list" allowBlank="1" showInputMessage="1" showErrorMessage="1" sqref="D6:D10" xr:uid="{00000000-0002-0000-0300-000000000000}">
      <formula1>"s,n"</formula1>
    </dataValidation>
  </dataValidation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049CEA74A511104481320C5C68E5F2E8" ma:contentTypeVersion="3" ma:contentTypeDescription="Creare un nuovo documento." ma:contentTypeScope="" ma:versionID="d3f6505cb85bd06e8f9351346e66eee8">
  <xsd:schema xmlns:xsd="http://www.w3.org/2001/XMLSchema" xmlns:xs="http://www.w3.org/2001/XMLSchema" xmlns:p="http://schemas.microsoft.com/office/2006/metadata/properties" xmlns:ns2="93cd5faf-1904-4bbd-8598-f213a7daec58" targetNamespace="http://schemas.microsoft.com/office/2006/metadata/properties" ma:root="true" ma:fieldsID="e5d785a468a3b5c510423d53b0a8e5ec" ns2:_="">
    <xsd:import namespace="93cd5faf-1904-4bbd-8598-f213a7daec5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3cd5faf-1904-4bbd-8598-f213a7daec5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90EDCE3-B594-49EE-939B-0A6038B2C495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23B3AE5B-FFB7-49B5-BDA0-DF7C3FA54B9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3A08A9D-FEB6-44D9-9085-5001FB8BAE6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3cd5faf-1904-4bbd-8598-f213a7daec5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Copertina</vt:lpstr>
      <vt:lpstr>ISTRUZIONI</vt:lpstr>
      <vt:lpstr>GARANZIE CONVENZIONE-AQ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2025-12-18T10:11:27Z</dcterms:created>
  <dcterms:modified xsi:type="dcterms:W3CDTF">2025-12-19T15:21:56Z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0x010100049CEA74A511104481320C5C68E5F2E8</vt:lpwstr>
  </property>
</Properties>
</file>